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owth Chart Template" sheetId="1" r:id="rId4"/>
    <sheet state="visible" name="Growth Chart Example"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A7">
      <text>
        <t xml:space="preserve">Ag. Program &amp; Custom Hire
	-Melissa Swan</t>
      </text>
    </comment>
    <comment authorId="0" ref="A13">
      <text>
        <t xml:space="preserve">You can get this from your cash flow
	-Skya Ducheneaux</t>
      </text>
    </comment>
    <comment authorId="0" ref="A22">
      <text>
        <t xml:space="preserve">[Threaded comment]
Your version of Excel allows you to read this threaded comment; however, any edits to it will get removed if the file is opened in a newer version of Excel. Learn more: https://go.microsoft.com/fwlink/?linkid=870924
Comment:
    Enter the number of replacement heifers you would like to keep each year.
	-tc={9468B13A-0E72-8A4F-95BB-C849C6026314}</t>
      </text>
    </comment>
    <comment authorId="0" ref="A27">
      <text>
        <t xml:space="preserve">[Threaded comment]
Your version of Excel allows you to read this threaded comment; however, any edits to it will get removed if the file is opened in a newer version of Excel. Learn more: https://go.microsoft.com/fwlink/?linkid=870924
Comment:
    Automatically calculates a 10% open rate.
	-tc={22F8F499-3855-F54B-A70C-A250F377DF39}</t>
      </text>
    </comment>
    <comment authorId="0" ref="A16">
      <text>
        <t xml:space="preserve">[Threaded comment]
Your version of Excel allows you to read this threaded comment; however, any edits to it will get removed if the file is opened in a newer version of Excel. Learn more: https://go.microsoft.com/fwlink/?linkid=870924
Comment:
    Enter payment calculation here.
	-tc={82397C32-2FA4-434E-B5C9-7C8BD2F2924A}</t>
      </text>
    </comment>
    <comment authorId="0" ref="A5">
      <text>
        <t xml:space="preserve">[Threaded comment]
Your version of Excel allows you to read this threaded comment; however, any edits to it will get removed if the file is opened in a newer version of Excel. Learn more: https://go.microsoft.com/fwlink/?linkid=870924
Comment:
    Enter a market estimation.
	-tc={B2DE3931-5C0E-014F-BCFB-F430F84A9DE6}</t>
      </text>
    </comment>
    <comment authorId="0" ref="A24">
      <text>
        <t xml:space="preserve">[Threaded comment]
Your version of Excel allows you to read this threaded comment; however, any edits to it will get removed if the file is opened in a newer version of Excel. Learn more: https://go.microsoft.com/fwlink/?linkid=870924
Comment:
    Automatically calculates a 5% death loss.
	-tc={DEB5EAC3-E2C0-2F47-80F6-51B79A59ACCF}</t>
      </text>
    </comment>
    <comment authorId="0" ref="A21">
      <text>
        <t xml:space="preserve">[Threaded comment]
Your version of Excel allows you to read this threaded comment; however, any edits to it will get removed if the file is opened in a newer version of Excel. Learn more: https://go.microsoft.com/fwlink/?linkid=870924
Comment:
    In the first column, enter in the starting herd number.
	-tc={F59EF30F-4D34-424F-B47C-378E33320C77}</t>
      </text>
    </comment>
    <comment authorId="0" ref="A9">
      <text>
        <t xml:space="preserve">[Threaded comment]
Your version of Excel allows you to read this threaded comment; however, any edits to it will get removed if the file is opened in a newer version of Excel. Learn more: https://go.microsoft.com/fwlink/?linkid=870924
Comment:
    Enter any off farm income.
	-tc={C7E8500D-BE3B-EC44-A118-6107D0842B2B}</t>
      </text>
    </comment>
  </commentList>
</comments>
</file>

<file path=xl/sharedStrings.xml><?xml version="1.0" encoding="utf-8"?>
<sst xmlns="http://schemas.openxmlformats.org/spreadsheetml/2006/main" count="46" uniqueCount="27">
  <si>
    <t>INVESTMENT PERIOD</t>
  </si>
  <si>
    <t>LOAN REPAYMENT</t>
  </si>
  <si>
    <t>Year</t>
  </si>
  <si>
    <t>Calves Sold</t>
  </si>
  <si>
    <t>Price</t>
  </si>
  <si>
    <t>Cull Cow Income</t>
  </si>
  <si>
    <t>Other</t>
  </si>
  <si>
    <t>Total Income from Farm/Ranch Operations</t>
  </si>
  <si>
    <t>Off Farm Income</t>
  </si>
  <si>
    <t>TOAL INCOME</t>
  </si>
  <si>
    <t>Operating Expenses</t>
  </si>
  <si>
    <t>Off Farm Expenses</t>
  </si>
  <si>
    <t>Other Bank/FSA/Credit Payments</t>
  </si>
  <si>
    <t>Akiptan Loan/Investment Payment</t>
  </si>
  <si>
    <t>TOTAL EXPENSES</t>
  </si>
  <si>
    <t>TOTAL PROFIT/LOSS</t>
  </si>
  <si>
    <t>Cows</t>
  </si>
  <si>
    <t xml:space="preserve">Replacements Retained </t>
  </si>
  <si>
    <t>Sluffed, died, etc. (5%)</t>
  </si>
  <si>
    <t>Yearlings</t>
  </si>
  <si>
    <t>Open Cows (10%)</t>
  </si>
  <si>
    <t>Cows Remaining After Opens Sold</t>
  </si>
  <si>
    <t>DEBT SERVICE CAPACITY RATIO</t>
  </si>
  <si>
    <t>Instructions:</t>
  </si>
  <si>
    <t xml:space="preserve">Fill out only the highlighted cells, the rest are structured to calculated automatically. These numbers are an estimation on where your operation could go. There are many variables that can affect production and sale day, but this is to get an idea of where the operation is headed. The headers in column A have notes on them, which can be seen by hovering on the cell, to further explain what each row is doing or what needs to be added in order to complete the worksheet. On sheet two at the bottom of the page, there is an example of a completed growth chart that can be used for reference. </t>
  </si>
  <si>
    <t>Expenses (from cash flow)</t>
  </si>
  <si>
    <t>Loan/Investment Payment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</si>
</sst>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0">
    <font>
      <sz val="10.0"/>
      <color rgb="FF000000"/>
      <name val="Calibri"/>
      <scheme val="minor"/>
    </font>
    <font>
      <sz val="12.0"/>
      <color theme="1"/>
      <name val="Times New Roman"/>
    </font>
    <font/>
    <font>
      <b/>
      <sz val="12.0"/>
      <color theme="1"/>
      <name val="Times New Roman"/>
    </font>
    <font>
      <sz val="12.0"/>
      <color rgb="FF7E3794"/>
      <name val="Times New Roman"/>
    </font>
    <font>
      <sz val="12.0"/>
      <color rgb="FF000000"/>
      <name val="Times New Roman"/>
    </font>
    <font>
      <sz val="10.0"/>
      <color theme="1"/>
      <name val="Arial"/>
    </font>
    <font>
      <sz val="10.0"/>
      <color rgb="FF000000"/>
      <name val="Arial"/>
    </font>
    <font>
      <b/>
      <sz val="10.0"/>
      <color theme="1"/>
      <name val="Arial"/>
    </font>
    <font>
      <color theme="1"/>
      <name val="Calibri"/>
      <scheme val="minor"/>
    </font>
  </fonts>
  <fills count="6">
    <fill>
      <patternFill patternType="none"/>
    </fill>
    <fill>
      <patternFill patternType="lightGray"/>
    </fill>
    <fill>
      <patternFill patternType="solid">
        <fgColor rgb="FFD9EAD3"/>
        <bgColor rgb="FFD9EAD3"/>
      </patternFill>
    </fill>
    <fill>
      <patternFill patternType="solid">
        <fgColor rgb="FFCFE2F3"/>
        <bgColor rgb="FFCFE2F3"/>
      </patternFill>
    </fill>
    <fill>
      <patternFill patternType="solid">
        <fgColor rgb="FFFFFF00"/>
        <bgColor rgb="FFFFFF00"/>
      </patternFill>
    </fill>
    <fill>
      <patternFill patternType="solid">
        <fgColor rgb="FFFFFFFF"/>
        <bgColor rgb="FFFFFFFF"/>
      </patternFill>
    </fill>
  </fills>
  <borders count="13">
    <border/>
    <border>
      <left/>
      <top/>
      <bottom/>
    </border>
    <border>
      <top/>
      <bottom/>
    </border>
    <border>
      <right/>
      <top/>
      <bottom/>
    </border>
    <border>
      <left/>
      <right/>
      <top/>
      <bottom/>
    </border>
    <border>
      <left/>
      <top/>
    </border>
    <border>
      <top/>
    </border>
    <border>
      <right/>
      <top/>
    </border>
    <border>
      <left/>
    </border>
    <border>
      <right/>
    </border>
    <border>
      <left/>
      <bottom/>
    </border>
    <border>
      <bottom/>
    </border>
    <border>
      <right/>
      <bottom/>
    </border>
  </borders>
  <cellStyleXfs count="1">
    <xf borderId="0" fillId="0" fontId="0" numFmtId="0" applyAlignment="1" applyFont="1"/>
  </cellStyleXfs>
  <cellXfs count="48">
    <xf borderId="0" fillId="0" fontId="0" numFmtId="0" xfId="0" applyAlignment="1" applyFont="1">
      <alignment readingOrder="0" shrinkToFit="0" vertical="bottom" wrapText="0"/>
    </xf>
    <xf borderId="0" fillId="0" fontId="1" numFmtId="0" xfId="0" applyFont="1"/>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1" numFmtId="0" xfId="0" applyAlignment="1" applyBorder="1" applyFill="1" applyFont="1">
      <alignment horizontal="center"/>
    </xf>
    <xf borderId="0" fillId="0" fontId="1" numFmtId="0" xfId="0" applyFont="1"/>
    <xf borderId="4" fillId="2" fontId="1" numFmtId="0" xfId="0" applyAlignment="1" applyBorder="1" applyFont="1">
      <alignment readingOrder="0"/>
    </xf>
    <xf borderId="4" fillId="3" fontId="1" numFmtId="0" xfId="0" applyAlignment="1" applyBorder="1" applyFont="1">
      <alignment readingOrder="0"/>
    </xf>
    <xf borderId="0" fillId="0" fontId="1" numFmtId="1" xfId="0" applyFont="1" applyNumberFormat="1"/>
    <xf borderId="4" fillId="4" fontId="1" numFmtId="164" xfId="0" applyAlignment="1" applyBorder="1" applyFill="1" applyFont="1" applyNumberFormat="1">
      <alignment readingOrder="0"/>
    </xf>
    <xf borderId="0" fillId="0" fontId="1" numFmtId="0" xfId="0" applyAlignment="1" applyFont="1">
      <alignment readingOrder="0"/>
    </xf>
    <xf borderId="0" fillId="4" fontId="1" numFmtId="164" xfId="0" applyAlignment="1" applyFont="1" applyNumberFormat="1">
      <alignment readingOrder="0"/>
    </xf>
    <xf borderId="0" fillId="4" fontId="1" numFmtId="164" xfId="0" applyFont="1" applyNumberFormat="1"/>
    <xf borderId="0" fillId="0" fontId="1" numFmtId="164" xfId="0" applyFont="1" applyNumberFormat="1"/>
    <xf borderId="0" fillId="0" fontId="3" numFmtId="0" xfId="0" applyFont="1"/>
    <xf borderId="0" fillId="0" fontId="3" numFmtId="164" xfId="0" applyFont="1" applyNumberFormat="1"/>
    <xf borderId="0" fillId="0" fontId="1" numFmtId="0" xfId="0" applyAlignment="1" applyFont="1">
      <alignment readingOrder="0" shrinkToFit="0" wrapText="1"/>
    </xf>
    <xf borderId="4" fillId="4" fontId="1" numFmtId="0" xfId="0" applyAlignment="1" applyBorder="1" applyFont="1">
      <alignment readingOrder="0"/>
    </xf>
    <xf borderId="0" fillId="5" fontId="4" numFmtId="1" xfId="0" applyAlignment="1" applyFill="1" applyFont="1" applyNumberFormat="1">
      <alignment readingOrder="0"/>
    </xf>
    <xf borderId="0" fillId="0" fontId="1" numFmtId="1" xfId="0" applyAlignment="1" applyFont="1" applyNumberFormat="1">
      <alignment readingOrder="0"/>
    </xf>
    <xf borderId="0" fillId="0" fontId="1" numFmtId="0" xfId="0" applyAlignment="1" applyFont="1">
      <alignment shrinkToFit="0" wrapText="1"/>
    </xf>
    <xf borderId="4" fillId="4" fontId="5" numFmtId="0" xfId="0" applyAlignment="1" applyBorder="1" applyFont="1">
      <alignment readingOrder="0"/>
    </xf>
    <xf borderId="0" fillId="0" fontId="3" numFmtId="0" xfId="0" applyAlignment="1" applyFont="1">
      <alignment shrinkToFit="0" wrapText="1"/>
    </xf>
    <xf borderId="0" fillId="0" fontId="3" numFmtId="10" xfId="0" applyFont="1" applyNumberFormat="1"/>
    <xf borderId="4" fillId="4" fontId="5" numFmtId="0" xfId="0" applyBorder="1" applyFont="1"/>
    <xf borderId="5" fillId="4" fontId="5" numFmtId="0" xfId="0" applyAlignment="1" applyBorder="1" applyFont="1">
      <alignment horizontal="left" shrinkToFit="0" vertical="top" wrapText="1"/>
    </xf>
    <xf borderId="6" fillId="0" fontId="2" numFmtId="0" xfId="0" applyBorder="1" applyFont="1"/>
    <xf borderId="7" fillId="0" fontId="2" numFmtId="0" xfId="0" applyBorder="1" applyFont="1"/>
    <xf borderId="0" fillId="0" fontId="1" numFmtId="10" xfId="0" applyFont="1" applyNumberFormat="1"/>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12" fillId="0" fontId="2" numFmtId="0" xfId="0" applyBorder="1" applyFont="1"/>
    <xf borderId="1" fillId="2" fontId="6" numFmtId="0" xfId="0" applyAlignment="1" applyBorder="1" applyFont="1">
      <alignment horizontal="center"/>
    </xf>
    <xf borderId="1" fillId="3" fontId="6" numFmtId="0" xfId="0" applyAlignment="1" applyBorder="1" applyFont="1">
      <alignment horizontal="center"/>
    </xf>
    <xf borderId="0" fillId="0" fontId="6" numFmtId="0" xfId="0" applyFont="1"/>
    <xf borderId="4" fillId="2" fontId="6" numFmtId="0" xfId="0" applyBorder="1" applyFont="1"/>
    <xf borderId="4" fillId="3" fontId="6" numFmtId="0" xfId="0" applyBorder="1" applyFont="1"/>
    <xf borderId="0" fillId="0" fontId="6" numFmtId="1" xfId="0" applyFont="1" applyNumberFormat="1"/>
    <xf borderId="0" fillId="0" fontId="7" numFmtId="1" xfId="0" applyFont="1" applyNumberFormat="1"/>
    <xf borderId="0" fillId="0" fontId="6" numFmtId="164" xfId="0" applyFont="1" applyNumberFormat="1"/>
    <xf borderId="0" fillId="0" fontId="8" numFmtId="0" xfId="0" applyFont="1"/>
    <xf borderId="0" fillId="0" fontId="8" numFmtId="164" xfId="0" applyFont="1" applyNumberFormat="1"/>
    <xf borderId="0" fillId="0" fontId="9" numFmtId="0" xfId="0" applyFont="1"/>
    <xf borderId="0" fillId="0" fontId="8" numFmtId="10" xfId="0" applyFont="1" applyNumberFormat="1"/>
    <xf borderId="0" fillId="0" fontId="6" numFmtId="10"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35.43"/>
    <col customWidth="1" min="2" max="6" width="14.43"/>
  </cols>
  <sheetData>
    <row r="1" ht="15.75" customHeight="1">
      <c r="A1" s="1"/>
      <c r="B1" s="1"/>
      <c r="C1" s="1"/>
      <c r="D1" s="1"/>
      <c r="E1" s="1"/>
      <c r="F1" s="1"/>
      <c r="G1" s="1"/>
      <c r="H1" s="1"/>
      <c r="I1" s="1"/>
      <c r="J1" s="1"/>
      <c r="K1" s="1"/>
      <c r="L1" s="1"/>
      <c r="M1" s="1"/>
      <c r="N1" s="1"/>
      <c r="O1" s="1"/>
      <c r="P1" s="1"/>
      <c r="Q1" s="1"/>
      <c r="R1" s="1"/>
      <c r="S1" s="1"/>
      <c r="T1" s="1"/>
      <c r="U1" s="1"/>
      <c r="V1" s="1"/>
      <c r="W1" s="1"/>
      <c r="X1" s="1"/>
      <c r="Y1" s="1"/>
      <c r="Z1" s="1"/>
    </row>
    <row r="2" ht="15.75" customHeight="1">
      <c r="A2" s="1"/>
      <c r="B2" s="2" t="s">
        <v>0</v>
      </c>
      <c r="C2" s="3"/>
      <c r="D2" s="3"/>
      <c r="E2" s="3"/>
      <c r="F2" s="4"/>
      <c r="G2" s="5" t="s">
        <v>1</v>
      </c>
      <c r="H2" s="3"/>
      <c r="I2" s="3"/>
      <c r="J2" s="3"/>
      <c r="K2" s="3"/>
      <c r="L2" s="3"/>
      <c r="M2" s="4"/>
      <c r="N2" s="1"/>
      <c r="O2" s="1"/>
      <c r="P2" s="1"/>
      <c r="Q2" s="1"/>
      <c r="R2" s="1"/>
      <c r="S2" s="1"/>
      <c r="T2" s="1"/>
      <c r="U2" s="1"/>
      <c r="V2" s="1"/>
      <c r="W2" s="1"/>
      <c r="X2" s="1"/>
      <c r="Y2" s="1"/>
      <c r="Z2" s="1"/>
    </row>
    <row r="3" ht="15.75" customHeight="1">
      <c r="A3" s="6" t="s">
        <v>2</v>
      </c>
      <c r="B3" s="7">
        <v>2023.0</v>
      </c>
      <c r="C3" s="7">
        <v>2024.0</v>
      </c>
      <c r="D3" s="7">
        <v>2025.0</v>
      </c>
      <c r="E3" s="7">
        <v>2026.0</v>
      </c>
      <c r="F3" s="7">
        <v>2027.0</v>
      </c>
      <c r="G3" s="8">
        <v>2028.0</v>
      </c>
      <c r="H3" s="8">
        <v>2029.0</v>
      </c>
      <c r="I3" s="8">
        <v>2030.0</v>
      </c>
      <c r="J3" s="8">
        <v>2031.0</v>
      </c>
      <c r="K3" s="8">
        <v>2032.0</v>
      </c>
      <c r="L3" s="8">
        <v>2033.0</v>
      </c>
      <c r="M3" s="8">
        <v>2034.0</v>
      </c>
      <c r="N3" s="1"/>
      <c r="O3" s="1"/>
      <c r="P3" s="1"/>
      <c r="Q3" s="1"/>
      <c r="R3" s="1"/>
      <c r="S3" s="1"/>
      <c r="T3" s="1"/>
      <c r="U3" s="1"/>
      <c r="V3" s="1"/>
      <c r="W3" s="1"/>
      <c r="X3" s="1"/>
      <c r="Y3" s="1"/>
      <c r="Z3" s="1"/>
    </row>
    <row r="4" ht="15.75" customHeight="1">
      <c r="A4" s="6" t="s">
        <v>3</v>
      </c>
      <c r="B4" s="9">
        <f t="shared" ref="B4:M4" si="1">B23</f>
        <v>0</v>
      </c>
      <c r="C4" s="9">
        <f t="shared" si="1"/>
        <v>0</v>
      </c>
      <c r="D4" s="9">
        <f t="shared" si="1"/>
        <v>0</v>
      </c>
      <c r="E4" s="9">
        <f t="shared" si="1"/>
        <v>0</v>
      </c>
      <c r="F4" s="9">
        <f t="shared" si="1"/>
        <v>0</v>
      </c>
      <c r="G4" s="9">
        <f t="shared" si="1"/>
        <v>0</v>
      </c>
      <c r="H4" s="9">
        <f t="shared" si="1"/>
        <v>0</v>
      </c>
      <c r="I4" s="9">
        <f t="shared" si="1"/>
        <v>0</v>
      </c>
      <c r="J4" s="9">
        <f t="shared" si="1"/>
        <v>0</v>
      </c>
      <c r="K4" s="9">
        <f t="shared" si="1"/>
        <v>0</v>
      </c>
      <c r="L4" s="9">
        <f t="shared" si="1"/>
        <v>0</v>
      </c>
      <c r="M4" s="9">
        <f t="shared" si="1"/>
        <v>0</v>
      </c>
      <c r="N4" s="1"/>
      <c r="O4" s="1"/>
      <c r="P4" s="1"/>
      <c r="Q4" s="1"/>
      <c r="R4" s="1"/>
      <c r="S4" s="1"/>
      <c r="T4" s="1"/>
      <c r="U4" s="1"/>
      <c r="V4" s="1"/>
      <c r="W4" s="1"/>
      <c r="X4" s="1"/>
      <c r="Y4" s="1"/>
      <c r="Z4" s="1"/>
    </row>
    <row r="5" ht="15.75" customHeight="1">
      <c r="A5" s="6" t="s">
        <v>4</v>
      </c>
      <c r="B5" s="10"/>
      <c r="C5" s="10"/>
      <c r="D5" s="10"/>
      <c r="E5" s="10"/>
      <c r="F5" s="10"/>
      <c r="G5" s="10"/>
      <c r="H5" s="10"/>
      <c r="I5" s="10"/>
      <c r="J5" s="10"/>
      <c r="K5" s="10"/>
      <c r="L5" s="10"/>
      <c r="M5" s="10"/>
      <c r="N5" s="1"/>
      <c r="O5" s="1"/>
      <c r="P5" s="1"/>
      <c r="Q5" s="1"/>
      <c r="R5" s="1"/>
      <c r="S5" s="1"/>
      <c r="T5" s="1"/>
      <c r="U5" s="1"/>
      <c r="V5" s="1"/>
      <c r="W5" s="1"/>
      <c r="X5" s="1"/>
      <c r="Y5" s="1"/>
      <c r="Z5" s="1"/>
    </row>
    <row r="6" ht="15.75" customHeight="1">
      <c r="A6" s="11" t="s">
        <v>5</v>
      </c>
      <c r="B6" s="12"/>
      <c r="C6" s="12"/>
      <c r="D6" s="12"/>
      <c r="E6" s="12"/>
      <c r="F6" s="12"/>
      <c r="G6" s="12"/>
      <c r="H6" s="12"/>
      <c r="I6" s="12"/>
      <c r="J6" s="13"/>
      <c r="K6" s="13"/>
      <c r="L6" s="13"/>
      <c r="M6" s="13"/>
      <c r="N6" s="1"/>
      <c r="O6" s="1"/>
      <c r="P6" s="1"/>
      <c r="Q6" s="1"/>
      <c r="R6" s="1"/>
      <c r="S6" s="1"/>
      <c r="T6" s="1"/>
      <c r="U6" s="1"/>
      <c r="V6" s="1"/>
      <c r="W6" s="1"/>
      <c r="X6" s="1"/>
      <c r="Y6" s="1"/>
      <c r="Z6" s="1"/>
    </row>
    <row r="7" ht="15.75" customHeight="1">
      <c r="A7" s="11" t="s">
        <v>6</v>
      </c>
      <c r="B7" s="12"/>
      <c r="C7" s="12"/>
      <c r="D7" s="12"/>
      <c r="E7" s="12"/>
      <c r="F7" s="12"/>
      <c r="G7" s="12"/>
      <c r="H7" s="12"/>
      <c r="I7" s="12"/>
      <c r="J7" s="13"/>
      <c r="K7" s="13"/>
      <c r="L7" s="13"/>
      <c r="M7" s="13"/>
      <c r="N7" s="1"/>
      <c r="O7" s="1"/>
      <c r="P7" s="1"/>
      <c r="Q7" s="1"/>
      <c r="R7" s="1"/>
      <c r="S7" s="1"/>
      <c r="T7" s="1"/>
      <c r="U7" s="1"/>
      <c r="V7" s="1"/>
      <c r="W7" s="1"/>
      <c r="X7" s="1"/>
      <c r="Y7" s="1"/>
      <c r="Z7" s="1"/>
    </row>
    <row r="8" ht="15.75" customHeight="1">
      <c r="A8" s="6" t="s">
        <v>7</v>
      </c>
      <c r="B8" s="14">
        <f t="shared" ref="B8:I8" si="2">(B4*B5)+B6+B7</f>
        <v>0</v>
      </c>
      <c r="C8" s="14">
        <f t="shared" si="2"/>
        <v>0</v>
      </c>
      <c r="D8" s="14">
        <f t="shared" si="2"/>
        <v>0</v>
      </c>
      <c r="E8" s="14">
        <f t="shared" si="2"/>
        <v>0</v>
      </c>
      <c r="F8" s="14">
        <f t="shared" si="2"/>
        <v>0</v>
      </c>
      <c r="G8" s="14">
        <f t="shared" si="2"/>
        <v>0</v>
      </c>
      <c r="H8" s="14">
        <f t="shared" si="2"/>
        <v>0</v>
      </c>
      <c r="I8" s="14">
        <f t="shared" si="2"/>
        <v>0</v>
      </c>
      <c r="J8" s="14">
        <f t="shared" ref="J8:M8" si="3">J4*J5</f>
        <v>0</v>
      </c>
      <c r="K8" s="14">
        <f t="shared" si="3"/>
        <v>0</v>
      </c>
      <c r="L8" s="14">
        <f t="shared" si="3"/>
        <v>0</v>
      </c>
      <c r="M8" s="14">
        <f t="shared" si="3"/>
        <v>0</v>
      </c>
      <c r="N8" s="1"/>
      <c r="O8" s="1"/>
      <c r="P8" s="1"/>
      <c r="Q8" s="1"/>
      <c r="R8" s="1"/>
      <c r="S8" s="1"/>
      <c r="T8" s="1"/>
      <c r="U8" s="1"/>
      <c r="V8" s="1"/>
      <c r="W8" s="1"/>
      <c r="X8" s="1"/>
      <c r="Y8" s="1"/>
      <c r="Z8" s="1"/>
    </row>
    <row r="9" ht="15.75" customHeight="1">
      <c r="A9" s="6" t="s">
        <v>8</v>
      </c>
      <c r="B9" s="10"/>
      <c r="C9" s="10"/>
      <c r="D9" s="10"/>
      <c r="E9" s="10"/>
      <c r="F9" s="10"/>
      <c r="G9" s="10"/>
      <c r="H9" s="10"/>
      <c r="I9" s="10"/>
      <c r="J9" s="10"/>
      <c r="K9" s="10"/>
      <c r="L9" s="10"/>
      <c r="M9" s="10"/>
      <c r="N9" s="1"/>
      <c r="O9" s="1"/>
      <c r="P9" s="1"/>
      <c r="Q9" s="1"/>
      <c r="R9" s="1"/>
      <c r="S9" s="1"/>
      <c r="T9" s="1"/>
      <c r="U9" s="1"/>
      <c r="V9" s="1"/>
      <c r="W9" s="1"/>
      <c r="X9" s="1"/>
      <c r="Y9" s="1"/>
      <c r="Z9" s="1"/>
    </row>
    <row r="10" ht="15.75" customHeight="1">
      <c r="A10" s="15" t="s">
        <v>9</v>
      </c>
      <c r="B10" s="16">
        <f t="shared" ref="B10:M10" si="4">SUM(B8:B9)</f>
        <v>0</v>
      </c>
      <c r="C10" s="16">
        <f t="shared" si="4"/>
        <v>0</v>
      </c>
      <c r="D10" s="16">
        <f t="shared" si="4"/>
        <v>0</v>
      </c>
      <c r="E10" s="16">
        <f t="shared" si="4"/>
        <v>0</v>
      </c>
      <c r="F10" s="16">
        <f t="shared" si="4"/>
        <v>0</v>
      </c>
      <c r="G10" s="16">
        <f t="shared" si="4"/>
        <v>0</v>
      </c>
      <c r="H10" s="16">
        <f t="shared" si="4"/>
        <v>0</v>
      </c>
      <c r="I10" s="16">
        <f t="shared" si="4"/>
        <v>0</v>
      </c>
      <c r="J10" s="16">
        <f t="shared" si="4"/>
        <v>0</v>
      </c>
      <c r="K10" s="16">
        <f t="shared" si="4"/>
        <v>0</v>
      </c>
      <c r="L10" s="16">
        <f t="shared" si="4"/>
        <v>0</v>
      </c>
      <c r="M10" s="16">
        <f t="shared" si="4"/>
        <v>0</v>
      </c>
      <c r="N10" s="1"/>
      <c r="O10" s="1"/>
      <c r="P10" s="1"/>
      <c r="Q10" s="1"/>
      <c r="R10" s="1"/>
      <c r="S10" s="1"/>
      <c r="T10" s="1"/>
      <c r="U10" s="1"/>
      <c r="V10" s="1"/>
      <c r="W10" s="1"/>
      <c r="X10" s="1"/>
      <c r="Y10" s="1"/>
      <c r="Z10" s="1"/>
    </row>
    <row r="11" ht="15.75" customHeight="1">
      <c r="A11" s="1"/>
      <c r="B11" s="14"/>
      <c r="C11" s="14"/>
      <c r="D11" s="14"/>
      <c r="E11" s="14"/>
      <c r="F11" s="14"/>
      <c r="G11" s="14"/>
      <c r="H11" s="14"/>
      <c r="I11" s="14"/>
      <c r="J11" s="14"/>
      <c r="K11" s="14"/>
      <c r="L11" s="14"/>
      <c r="M11" s="14"/>
      <c r="N11" s="1"/>
      <c r="O11" s="1"/>
      <c r="P11" s="1"/>
      <c r="Q11" s="1"/>
      <c r="R11" s="1"/>
      <c r="S11" s="1"/>
      <c r="T11" s="1"/>
      <c r="U11" s="1"/>
      <c r="V11" s="1"/>
      <c r="W11" s="1"/>
      <c r="X11" s="1"/>
      <c r="Y11" s="1"/>
      <c r="Z11" s="1"/>
    </row>
    <row r="12" ht="15.75" customHeight="1">
      <c r="A12" s="1"/>
      <c r="B12" s="14"/>
      <c r="C12" s="14"/>
      <c r="D12" s="14"/>
      <c r="E12" s="14"/>
      <c r="F12" s="14"/>
      <c r="G12" s="14"/>
      <c r="H12" s="14"/>
      <c r="I12" s="14"/>
      <c r="J12" s="14"/>
      <c r="K12" s="14"/>
      <c r="L12" s="14"/>
      <c r="M12" s="14"/>
      <c r="N12" s="1"/>
      <c r="O12" s="1"/>
      <c r="P12" s="1"/>
      <c r="Q12" s="1"/>
      <c r="R12" s="1"/>
      <c r="S12" s="1"/>
      <c r="T12" s="1"/>
      <c r="U12" s="1"/>
      <c r="V12" s="1"/>
      <c r="W12" s="1"/>
      <c r="X12" s="1"/>
      <c r="Y12" s="1"/>
      <c r="Z12" s="1"/>
    </row>
    <row r="13" ht="15.75" customHeight="1">
      <c r="A13" s="17" t="s">
        <v>10</v>
      </c>
      <c r="B13" s="10"/>
      <c r="C13" s="10"/>
      <c r="D13" s="10"/>
      <c r="E13" s="10"/>
      <c r="F13" s="10"/>
      <c r="G13" s="10"/>
      <c r="H13" s="10"/>
      <c r="I13" s="10"/>
      <c r="J13" s="10"/>
      <c r="K13" s="10"/>
      <c r="L13" s="10"/>
      <c r="M13" s="10"/>
      <c r="N13" s="1"/>
      <c r="O13" s="1"/>
      <c r="P13" s="1"/>
      <c r="Q13" s="1"/>
      <c r="R13" s="1"/>
      <c r="S13" s="1"/>
      <c r="T13" s="1"/>
      <c r="U13" s="1"/>
      <c r="V13" s="1"/>
      <c r="W13" s="1"/>
      <c r="X13" s="1"/>
      <c r="Y13" s="1"/>
      <c r="Z13" s="1"/>
    </row>
    <row r="14" ht="15.75" customHeight="1">
      <c r="A14" s="11" t="s">
        <v>11</v>
      </c>
      <c r="B14" s="10"/>
      <c r="C14" s="10"/>
      <c r="D14" s="10"/>
      <c r="E14" s="10"/>
      <c r="F14" s="10"/>
      <c r="G14" s="10"/>
      <c r="H14" s="10"/>
      <c r="I14" s="10"/>
      <c r="J14" s="10"/>
      <c r="K14" s="10"/>
      <c r="L14" s="10"/>
      <c r="M14" s="10"/>
      <c r="N14" s="1"/>
      <c r="O14" s="1"/>
      <c r="P14" s="1"/>
      <c r="Q14" s="1"/>
      <c r="R14" s="1"/>
      <c r="S14" s="1"/>
      <c r="T14" s="1"/>
      <c r="U14" s="1"/>
      <c r="V14" s="1"/>
      <c r="W14" s="1"/>
      <c r="X14" s="1"/>
      <c r="Y14" s="1"/>
      <c r="Z14" s="1"/>
    </row>
    <row r="15" ht="15.75" customHeight="1">
      <c r="A15" s="11" t="s">
        <v>12</v>
      </c>
      <c r="B15" s="10"/>
      <c r="C15" s="10"/>
      <c r="D15" s="10"/>
      <c r="E15" s="10"/>
      <c r="F15" s="10"/>
      <c r="G15" s="10"/>
      <c r="H15" s="10"/>
      <c r="I15" s="10"/>
      <c r="J15" s="10"/>
      <c r="K15" s="10"/>
      <c r="L15" s="10"/>
      <c r="M15" s="10"/>
      <c r="N15" s="1"/>
      <c r="O15" s="1"/>
      <c r="P15" s="1"/>
      <c r="Q15" s="1"/>
      <c r="R15" s="1"/>
      <c r="S15" s="1"/>
      <c r="T15" s="1"/>
      <c r="U15" s="1"/>
      <c r="V15" s="1"/>
      <c r="W15" s="1"/>
      <c r="X15" s="1"/>
      <c r="Y15" s="1"/>
      <c r="Z15" s="1"/>
    </row>
    <row r="16" ht="15.75" customHeight="1">
      <c r="A16" s="11" t="s">
        <v>13</v>
      </c>
      <c r="B16" s="10"/>
      <c r="C16" s="10"/>
      <c r="D16" s="10"/>
      <c r="E16" s="10"/>
      <c r="F16" s="10"/>
      <c r="G16" s="10"/>
      <c r="H16" s="10"/>
      <c r="I16" s="10"/>
      <c r="J16" s="10"/>
      <c r="K16" s="10"/>
      <c r="L16" s="10"/>
      <c r="M16" s="10"/>
      <c r="N16" s="1"/>
      <c r="O16" s="1"/>
      <c r="P16" s="1"/>
      <c r="Q16" s="1"/>
      <c r="R16" s="1"/>
      <c r="S16" s="1"/>
      <c r="T16" s="1"/>
      <c r="U16" s="1"/>
      <c r="V16" s="1"/>
      <c r="W16" s="1"/>
      <c r="X16" s="1"/>
      <c r="Y16" s="1"/>
      <c r="Z16" s="1"/>
    </row>
    <row r="17" ht="15.75" customHeight="1">
      <c r="A17" s="15" t="s">
        <v>14</v>
      </c>
      <c r="B17" s="16">
        <f t="shared" ref="B17:M17" si="5">SUM(B13:B16)</f>
        <v>0</v>
      </c>
      <c r="C17" s="16">
        <f t="shared" si="5"/>
        <v>0</v>
      </c>
      <c r="D17" s="16">
        <f t="shared" si="5"/>
        <v>0</v>
      </c>
      <c r="E17" s="16">
        <f t="shared" si="5"/>
        <v>0</v>
      </c>
      <c r="F17" s="16">
        <f t="shared" si="5"/>
        <v>0</v>
      </c>
      <c r="G17" s="16">
        <f t="shared" si="5"/>
        <v>0</v>
      </c>
      <c r="H17" s="16">
        <f t="shared" si="5"/>
        <v>0</v>
      </c>
      <c r="I17" s="16">
        <f t="shared" si="5"/>
        <v>0</v>
      </c>
      <c r="J17" s="16">
        <f t="shared" si="5"/>
        <v>0</v>
      </c>
      <c r="K17" s="16">
        <f t="shared" si="5"/>
        <v>0</v>
      </c>
      <c r="L17" s="16">
        <f t="shared" si="5"/>
        <v>0</v>
      </c>
      <c r="M17" s="16">
        <f t="shared" si="5"/>
        <v>0</v>
      </c>
      <c r="N17" s="1"/>
      <c r="O17" s="1"/>
      <c r="P17" s="1"/>
      <c r="Q17" s="1"/>
      <c r="R17" s="1"/>
      <c r="S17" s="1"/>
      <c r="T17" s="1"/>
      <c r="U17" s="1"/>
      <c r="V17" s="1"/>
      <c r="W17" s="1"/>
      <c r="X17" s="1"/>
      <c r="Y17" s="1"/>
      <c r="Z17" s="1"/>
    </row>
    <row r="18"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5.75" customHeight="1">
      <c r="A19" s="15" t="s">
        <v>15</v>
      </c>
      <c r="B19" s="16">
        <f t="shared" ref="B19:M19" si="6">B10-B17</f>
        <v>0</v>
      </c>
      <c r="C19" s="16">
        <f t="shared" si="6"/>
        <v>0</v>
      </c>
      <c r="D19" s="16">
        <f t="shared" si="6"/>
        <v>0</v>
      </c>
      <c r="E19" s="16">
        <f t="shared" si="6"/>
        <v>0</v>
      </c>
      <c r="F19" s="16">
        <f t="shared" si="6"/>
        <v>0</v>
      </c>
      <c r="G19" s="16">
        <f t="shared" si="6"/>
        <v>0</v>
      </c>
      <c r="H19" s="16">
        <f t="shared" si="6"/>
        <v>0</v>
      </c>
      <c r="I19" s="16">
        <f t="shared" si="6"/>
        <v>0</v>
      </c>
      <c r="J19" s="16">
        <f t="shared" si="6"/>
        <v>0</v>
      </c>
      <c r="K19" s="16">
        <f t="shared" si="6"/>
        <v>0</v>
      </c>
      <c r="L19" s="16">
        <f t="shared" si="6"/>
        <v>0</v>
      </c>
      <c r="M19" s="16">
        <f t="shared" si="6"/>
        <v>0</v>
      </c>
      <c r="N19" s="1"/>
      <c r="O19" s="1"/>
      <c r="P19" s="1"/>
      <c r="Q19" s="1"/>
      <c r="R19" s="1"/>
      <c r="S19" s="1"/>
      <c r="T19" s="1"/>
      <c r="U19" s="1"/>
      <c r="V19" s="1"/>
      <c r="W19" s="1"/>
      <c r="X19" s="1"/>
      <c r="Y19" s="1"/>
      <c r="Z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6" t="s">
        <v>16</v>
      </c>
      <c r="B21" s="18"/>
      <c r="C21" s="19">
        <f t="shared" ref="C21:M21" si="7">B28+B25</f>
        <v>0</v>
      </c>
      <c r="D21" s="20">
        <f t="shared" si="7"/>
        <v>0</v>
      </c>
      <c r="E21" s="20">
        <f t="shared" si="7"/>
        <v>0</v>
      </c>
      <c r="F21" s="20">
        <f t="shared" si="7"/>
        <v>0</v>
      </c>
      <c r="G21" s="20">
        <f t="shared" si="7"/>
        <v>0</v>
      </c>
      <c r="H21" s="20">
        <f t="shared" si="7"/>
        <v>0</v>
      </c>
      <c r="I21" s="20">
        <f t="shared" si="7"/>
        <v>0</v>
      </c>
      <c r="J21" s="20">
        <f t="shared" si="7"/>
        <v>0</v>
      </c>
      <c r="K21" s="20">
        <f t="shared" si="7"/>
        <v>0</v>
      </c>
      <c r="L21" s="20">
        <f t="shared" si="7"/>
        <v>0</v>
      </c>
      <c r="M21" s="20">
        <f t="shared" si="7"/>
        <v>0</v>
      </c>
      <c r="N21" s="1"/>
      <c r="O21" s="1"/>
      <c r="P21" s="1"/>
      <c r="Q21" s="1"/>
      <c r="R21" s="1"/>
      <c r="S21" s="1"/>
      <c r="T21" s="1"/>
      <c r="U21" s="1"/>
      <c r="V21" s="1"/>
      <c r="W21" s="1"/>
      <c r="X21" s="1"/>
      <c r="Y21" s="1"/>
      <c r="Z21" s="1"/>
    </row>
    <row r="22" ht="15.75" customHeight="1">
      <c r="A22" s="21" t="s">
        <v>17</v>
      </c>
      <c r="B22" s="22"/>
      <c r="C22" s="22"/>
      <c r="D22" s="22"/>
      <c r="E22" s="22"/>
      <c r="F22" s="22"/>
      <c r="G22" s="22"/>
      <c r="H22" s="22"/>
      <c r="I22" s="22"/>
      <c r="J22" s="22"/>
      <c r="K22" s="22"/>
      <c r="L22" s="22"/>
      <c r="M22" s="22"/>
      <c r="N22" s="1"/>
      <c r="O22" s="1"/>
      <c r="P22" s="1"/>
      <c r="Q22" s="1"/>
      <c r="R22" s="1"/>
      <c r="S22" s="1"/>
      <c r="T22" s="1"/>
      <c r="U22" s="1"/>
      <c r="V22" s="1"/>
      <c r="W22" s="1"/>
      <c r="X22" s="1"/>
      <c r="Y22" s="1"/>
      <c r="Z22" s="1"/>
    </row>
    <row r="23" ht="15.75" customHeight="1">
      <c r="A23" s="6" t="s">
        <v>3</v>
      </c>
      <c r="B23" s="9">
        <f t="shared" ref="B23:M23" si="8">B21-B22-B24</f>
        <v>0</v>
      </c>
      <c r="C23" s="9">
        <f t="shared" si="8"/>
        <v>0</v>
      </c>
      <c r="D23" s="9">
        <f t="shared" si="8"/>
        <v>0</v>
      </c>
      <c r="E23" s="9">
        <f t="shared" si="8"/>
        <v>0</v>
      </c>
      <c r="F23" s="9">
        <f t="shared" si="8"/>
        <v>0</v>
      </c>
      <c r="G23" s="9">
        <f t="shared" si="8"/>
        <v>0</v>
      </c>
      <c r="H23" s="9">
        <f t="shared" si="8"/>
        <v>0</v>
      </c>
      <c r="I23" s="9">
        <f t="shared" si="8"/>
        <v>0</v>
      </c>
      <c r="J23" s="9">
        <f t="shared" si="8"/>
        <v>0</v>
      </c>
      <c r="K23" s="9">
        <f t="shared" si="8"/>
        <v>0</v>
      </c>
      <c r="L23" s="9">
        <f t="shared" si="8"/>
        <v>0</v>
      </c>
      <c r="M23" s="9">
        <f t="shared" si="8"/>
        <v>0</v>
      </c>
      <c r="N23" s="1"/>
      <c r="O23" s="1"/>
      <c r="P23" s="1"/>
      <c r="Q23" s="1"/>
      <c r="R23" s="1"/>
      <c r="S23" s="1"/>
      <c r="T23" s="1"/>
      <c r="U23" s="1"/>
      <c r="V23" s="1"/>
      <c r="W23" s="1"/>
      <c r="X23" s="1"/>
      <c r="Y23" s="1"/>
      <c r="Z23" s="1"/>
    </row>
    <row r="24" ht="15.75" customHeight="1">
      <c r="A24" s="6" t="s">
        <v>18</v>
      </c>
      <c r="B24" s="9">
        <f t="shared" ref="B24:M24" si="9">0.05*B21</f>
        <v>0</v>
      </c>
      <c r="C24" s="9">
        <f t="shared" si="9"/>
        <v>0</v>
      </c>
      <c r="D24" s="9">
        <f t="shared" si="9"/>
        <v>0</v>
      </c>
      <c r="E24" s="9">
        <f t="shared" si="9"/>
        <v>0</v>
      </c>
      <c r="F24" s="9">
        <f t="shared" si="9"/>
        <v>0</v>
      </c>
      <c r="G24" s="9">
        <f t="shared" si="9"/>
        <v>0</v>
      </c>
      <c r="H24" s="9">
        <f t="shared" si="9"/>
        <v>0</v>
      </c>
      <c r="I24" s="9">
        <f t="shared" si="9"/>
        <v>0</v>
      </c>
      <c r="J24" s="9">
        <f t="shared" si="9"/>
        <v>0</v>
      </c>
      <c r="K24" s="9">
        <f t="shared" si="9"/>
        <v>0</v>
      </c>
      <c r="L24" s="9">
        <f t="shared" si="9"/>
        <v>0</v>
      </c>
      <c r="M24" s="9">
        <f t="shared" si="9"/>
        <v>0</v>
      </c>
      <c r="N24" s="1"/>
      <c r="O24" s="1"/>
      <c r="P24" s="1"/>
      <c r="Q24" s="1"/>
      <c r="R24" s="1"/>
      <c r="S24" s="1"/>
      <c r="T24" s="1"/>
      <c r="U24" s="1"/>
      <c r="V24" s="1"/>
      <c r="W24" s="1"/>
      <c r="X24" s="1"/>
      <c r="Y24" s="1"/>
      <c r="Z24" s="1"/>
    </row>
    <row r="25" ht="15.75" customHeight="1">
      <c r="A25" s="6" t="s">
        <v>19</v>
      </c>
      <c r="B25" s="6">
        <v>0.0</v>
      </c>
      <c r="C25" s="6" t="str">
        <f t="shared" ref="C25:M25" si="10">B22</f>
        <v/>
      </c>
      <c r="D25" s="6" t="str">
        <f t="shared" si="10"/>
        <v/>
      </c>
      <c r="E25" s="1" t="str">
        <f t="shared" si="10"/>
        <v/>
      </c>
      <c r="F25" s="1" t="str">
        <f t="shared" si="10"/>
        <v/>
      </c>
      <c r="G25" s="1" t="str">
        <f t="shared" si="10"/>
        <v/>
      </c>
      <c r="H25" s="1" t="str">
        <f t="shared" si="10"/>
        <v/>
      </c>
      <c r="I25" s="1" t="str">
        <f t="shared" si="10"/>
        <v/>
      </c>
      <c r="J25" s="1" t="str">
        <f t="shared" si="10"/>
        <v/>
      </c>
      <c r="K25" s="1" t="str">
        <f t="shared" si="10"/>
        <v/>
      </c>
      <c r="L25" s="1" t="str">
        <f t="shared" si="10"/>
        <v/>
      </c>
      <c r="M25" s="1" t="str">
        <f t="shared" si="10"/>
        <v/>
      </c>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6" t="s">
        <v>20</v>
      </c>
      <c r="B27" s="9">
        <f t="shared" ref="B27:M27" si="11">B21*0.1</f>
        <v>0</v>
      </c>
      <c r="C27" s="9">
        <f t="shared" si="11"/>
        <v>0</v>
      </c>
      <c r="D27" s="9">
        <f t="shared" si="11"/>
        <v>0</v>
      </c>
      <c r="E27" s="9">
        <f t="shared" si="11"/>
        <v>0</v>
      </c>
      <c r="F27" s="9">
        <f t="shared" si="11"/>
        <v>0</v>
      </c>
      <c r="G27" s="9">
        <f t="shared" si="11"/>
        <v>0</v>
      </c>
      <c r="H27" s="9">
        <f t="shared" si="11"/>
        <v>0</v>
      </c>
      <c r="I27" s="9">
        <f t="shared" si="11"/>
        <v>0</v>
      </c>
      <c r="J27" s="9">
        <f t="shared" si="11"/>
        <v>0</v>
      </c>
      <c r="K27" s="9">
        <f t="shared" si="11"/>
        <v>0</v>
      </c>
      <c r="L27" s="9">
        <f t="shared" si="11"/>
        <v>0</v>
      </c>
      <c r="M27" s="9">
        <f t="shared" si="11"/>
        <v>0</v>
      </c>
      <c r="N27" s="1"/>
      <c r="O27" s="1"/>
      <c r="P27" s="1"/>
      <c r="Q27" s="1"/>
      <c r="R27" s="1"/>
      <c r="S27" s="1"/>
      <c r="T27" s="1"/>
      <c r="U27" s="1"/>
      <c r="V27" s="1"/>
      <c r="W27" s="1"/>
      <c r="X27" s="1"/>
      <c r="Y27" s="1"/>
      <c r="Z27" s="1"/>
    </row>
    <row r="28" ht="15.75" customHeight="1">
      <c r="A28" s="21" t="s">
        <v>21</v>
      </c>
      <c r="B28" s="9">
        <f t="shared" ref="B28:M28" si="12">B21-B27</f>
        <v>0</v>
      </c>
      <c r="C28" s="9">
        <f t="shared" si="12"/>
        <v>0</v>
      </c>
      <c r="D28" s="9">
        <f t="shared" si="12"/>
        <v>0</v>
      </c>
      <c r="E28" s="9">
        <f t="shared" si="12"/>
        <v>0</v>
      </c>
      <c r="F28" s="9">
        <f t="shared" si="12"/>
        <v>0</v>
      </c>
      <c r="G28" s="9">
        <f t="shared" si="12"/>
        <v>0</v>
      </c>
      <c r="H28" s="9">
        <f t="shared" si="12"/>
        <v>0</v>
      </c>
      <c r="I28" s="9">
        <f t="shared" si="12"/>
        <v>0</v>
      </c>
      <c r="J28" s="9">
        <f t="shared" si="12"/>
        <v>0</v>
      </c>
      <c r="K28" s="9">
        <f t="shared" si="12"/>
        <v>0</v>
      </c>
      <c r="L28" s="9">
        <f t="shared" si="12"/>
        <v>0</v>
      </c>
      <c r="M28" s="9">
        <f t="shared" si="12"/>
        <v>0</v>
      </c>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23" t="s">
        <v>22</v>
      </c>
      <c r="B31" s="24" t="str">
        <f t="shared" ref="B31:M31" si="13">(B10-B13-B14-B15)/B16</f>
        <v>#DIV/0!</v>
      </c>
      <c r="C31" s="24" t="str">
        <f t="shared" si="13"/>
        <v>#DIV/0!</v>
      </c>
      <c r="D31" s="24" t="str">
        <f t="shared" si="13"/>
        <v>#DIV/0!</v>
      </c>
      <c r="E31" s="24" t="str">
        <f t="shared" si="13"/>
        <v>#DIV/0!</v>
      </c>
      <c r="F31" s="24" t="str">
        <f t="shared" si="13"/>
        <v>#DIV/0!</v>
      </c>
      <c r="G31" s="24" t="str">
        <f t="shared" si="13"/>
        <v>#DIV/0!</v>
      </c>
      <c r="H31" s="24" t="str">
        <f t="shared" si="13"/>
        <v>#DIV/0!</v>
      </c>
      <c r="I31" s="24" t="str">
        <f t="shared" si="13"/>
        <v>#DIV/0!</v>
      </c>
      <c r="J31" s="24" t="str">
        <f t="shared" si="13"/>
        <v>#DIV/0!</v>
      </c>
      <c r="K31" s="24" t="str">
        <f t="shared" si="13"/>
        <v>#DIV/0!</v>
      </c>
      <c r="L31" s="24" t="str">
        <f t="shared" si="13"/>
        <v>#DIV/0!</v>
      </c>
      <c r="M31" s="24" t="str">
        <f t="shared" si="13"/>
        <v>#DIV/0!</v>
      </c>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25" t="s">
        <v>23</v>
      </c>
      <c r="B33" s="26" t="s">
        <v>24</v>
      </c>
      <c r="C33" s="27"/>
      <c r="D33" s="28"/>
      <c r="E33" s="1"/>
      <c r="F33" s="1"/>
      <c r="G33" s="29"/>
      <c r="H33" s="1"/>
      <c r="I33" s="1"/>
      <c r="J33" s="1"/>
      <c r="K33" s="1"/>
      <c r="L33" s="1"/>
      <c r="M33" s="1"/>
      <c r="N33" s="1"/>
      <c r="O33" s="1"/>
      <c r="P33" s="1"/>
      <c r="Q33" s="1"/>
      <c r="R33" s="1"/>
      <c r="S33" s="1"/>
      <c r="T33" s="1"/>
      <c r="U33" s="1"/>
      <c r="V33" s="1"/>
      <c r="W33" s="1"/>
      <c r="X33" s="1"/>
      <c r="Y33" s="1"/>
      <c r="Z33" s="1"/>
    </row>
    <row r="34" ht="15.75" customHeight="1">
      <c r="A34" s="1"/>
      <c r="B34" s="30"/>
      <c r="D34" s="31"/>
      <c r="E34" s="1"/>
      <c r="F34" s="1"/>
      <c r="G34" s="1"/>
      <c r="H34" s="1"/>
      <c r="I34" s="29"/>
      <c r="J34" s="1"/>
      <c r="K34" s="1"/>
      <c r="L34" s="1"/>
      <c r="M34" s="1"/>
      <c r="N34" s="1"/>
      <c r="O34" s="1"/>
      <c r="P34" s="1"/>
      <c r="Q34" s="1"/>
      <c r="R34" s="1"/>
      <c r="S34" s="1"/>
      <c r="T34" s="1"/>
      <c r="U34" s="1"/>
      <c r="V34" s="1"/>
      <c r="W34" s="1"/>
      <c r="X34" s="1"/>
      <c r="Y34" s="1"/>
      <c r="Z34" s="1"/>
    </row>
    <row r="35" ht="15.75" customHeight="1">
      <c r="A35" s="1"/>
      <c r="B35" s="30"/>
      <c r="D35" s="31"/>
      <c r="E35" s="1"/>
      <c r="F35" s="1"/>
      <c r="G35" s="29"/>
      <c r="H35" s="1"/>
      <c r="I35" s="1"/>
      <c r="J35" s="1"/>
      <c r="K35" s="1"/>
      <c r="L35" s="1"/>
      <c r="M35" s="1"/>
      <c r="N35" s="1"/>
      <c r="O35" s="1"/>
      <c r="P35" s="1"/>
      <c r="Q35" s="1"/>
      <c r="R35" s="1"/>
      <c r="S35" s="1"/>
      <c r="T35" s="1"/>
      <c r="U35" s="1"/>
      <c r="V35" s="1"/>
      <c r="W35" s="1"/>
      <c r="X35" s="1"/>
      <c r="Y35" s="1"/>
      <c r="Z35" s="1"/>
    </row>
    <row r="36" ht="15.75" customHeight="1">
      <c r="A36" s="1"/>
      <c r="B36" s="30"/>
      <c r="D36" s="31"/>
      <c r="E36" s="1"/>
      <c r="F36" s="1"/>
      <c r="G36" s="1"/>
      <c r="H36" s="1"/>
      <c r="I36" s="1"/>
      <c r="J36" s="1"/>
      <c r="K36" s="1"/>
      <c r="L36" s="1"/>
      <c r="M36" s="1"/>
      <c r="N36" s="1"/>
      <c r="O36" s="1"/>
      <c r="P36" s="1"/>
      <c r="Q36" s="1"/>
      <c r="R36" s="1"/>
      <c r="S36" s="1"/>
      <c r="T36" s="1"/>
      <c r="U36" s="1"/>
      <c r="V36" s="1"/>
      <c r="W36" s="1"/>
      <c r="X36" s="1"/>
      <c r="Y36" s="1"/>
      <c r="Z36" s="1"/>
    </row>
    <row r="37" ht="15.75" customHeight="1">
      <c r="A37" s="1"/>
      <c r="B37" s="30"/>
      <c r="D37" s="31"/>
      <c r="E37" s="1"/>
      <c r="F37" s="1"/>
      <c r="G37" s="1"/>
      <c r="H37" s="1"/>
      <c r="I37" s="1"/>
      <c r="J37" s="1"/>
      <c r="K37" s="1"/>
      <c r="L37" s="1"/>
      <c r="M37" s="1"/>
      <c r="N37" s="1"/>
      <c r="O37" s="1"/>
      <c r="P37" s="1"/>
      <c r="Q37" s="1"/>
      <c r="R37" s="1"/>
      <c r="S37" s="1"/>
      <c r="T37" s="1"/>
      <c r="U37" s="1"/>
      <c r="V37" s="1"/>
      <c r="W37" s="1"/>
      <c r="X37" s="1"/>
      <c r="Y37" s="1"/>
      <c r="Z37" s="1"/>
    </row>
    <row r="38" ht="15.75" customHeight="1">
      <c r="A38" s="1"/>
      <c r="B38" s="30"/>
      <c r="D38" s="31"/>
      <c r="E38" s="1"/>
      <c r="F38" s="1"/>
      <c r="G38" s="1"/>
      <c r="H38" s="1"/>
      <c r="I38" s="1"/>
      <c r="J38" s="1"/>
      <c r="K38" s="1"/>
      <c r="L38" s="1"/>
      <c r="M38" s="1"/>
      <c r="N38" s="1"/>
      <c r="O38" s="1"/>
      <c r="P38" s="1"/>
      <c r="Q38" s="1"/>
      <c r="R38" s="1"/>
      <c r="S38" s="1"/>
      <c r="T38" s="1"/>
      <c r="U38" s="1"/>
      <c r="V38" s="1"/>
      <c r="W38" s="1"/>
      <c r="X38" s="1"/>
      <c r="Y38" s="1"/>
      <c r="Z38" s="1"/>
    </row>
    <row r="39" ht="15.75" customHeight="1">
      <c r="A39" s="1"/>
      <c r="B39" s="30"/>
      <c r="D39" s="31"/>
      <c r="E39" s="1"/>
      <c r="F39" s="1"/>
      <c r="G39" s="1"/>
      <c r="H39" s="1"/>
      <c r="I39" s="1"/>
      <c r="J39" s="1"/>
      <c r="K39" s="1"/>
      <c r="L39" s="1"/>
      <c r="M39" s="1"/>
      <c r="N39" s="1"/>
      <c r="O39" s="1"/>
      <c r="P39" s="1"/>
      <c r="Q39" s="1"/>
      <c r="R39" s="1"/>
      <c r="S39" s="1"/>
      <c r="T39" s="1"/>
      <c r="U39" s="1"/>
      <c r="V39" s="1"/>
      <c r="W39" s="1"/>
      <c r="X39" s="1"/>
      <c r="Y39" s="1"/>
      <c r="Z39" s="1"/>
    </row>
    <row r="40" ht="15.75" customHeight="1">
      <c r="A40" s="1"/>
      <c r="B40" s="30"/>
      <c r="D40" s="31"/>
      <c r="E40" s="1"/>
      <c r="F40" s="1"/>
      <c r="G40" s="1"/>
      <c r="H40" s="1"/>
      <c r="I40" s="1"/>
      <c r="J40" s="1"/>
      <c r="K40" s="1"/>
      <c r="L40" s="1"/>
      <c r="M40" s="1"/>
      <c r="N40" s="1"/>
      <c r="O40" s="1"/>
      <c r="P40" s="1"/>
      <c r="Q40" s="1"/>
      <c r="R40" s="1"/>
      <c r="S40" s="1"/>
      <c r="T40" s="1"/>
      <c r="U40" s="1"/>
      <c r="V40" s="1"/>
      <c r="W40" s="1"/>
      <c r="X40" s="1"/>
      <c r="Y40" s="1"/>
      <c r="Z40" s="1"/>
    </row>
    <row r="41" ht="15.75" customHeight="1">
      <c r="A41" s="1"/>
      <c r="B41" s="30"/>
      <c r="D41" s="31"/>
      <c r="E41" s="1"/>
      <c r="F41" s="1"/>
      <c r="G41" s="1"/>
      <c r="H41" s="1"/>
      <c r="I41" s="1"/>
      <c r="J41" s="1"/>
      <c r="K41" s="1"/>
      <c r="L41" s="1"/>
      <c r="M41" s="1"/>
      <c r="N41" s="1"/>
      <c r="O41" s="1"/>
      <c r="P41" s="1"/>
      <c r="Q41" s="1"/>
      <c r="R41" s="1"/>
      <c r="S41" s="1"/>
      <c r="T41" s="1"/>
      <c r="U41" s="1"/>
      <c r="V41" s="1"/>
      <c r="W41" s="1"/>
      <c r="X41" s="1"/>
      <c r="Y41" s="1"/>
      <c r="Z41" s="1"/>
    </row>
    <row r="42" ht="15.75" customHeight="1">
      <c r="A42" s="1"/>
      <c r="B42" s="32"/>
      <c r="C42" s="33"/>
      <c r="D42" s="34"/>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sheetData>
  <mergeCells count="3">
    <mergeCell ref="B2:F2"/>
    <mergeCell ref="G2:M2"/>
    <mergeCell ref="B33:D42"/>
  </mergeCells>
  <printOptions gridLines="1" horizontalCentered="1"/>
  <pageMargins bottom="0.75" footer="0.0" header="0.0" left="0.7" right="0.7" top="0.75"/>
  <pageSetup fitToHeight="0" cellComments="atEnd" orientation="landscape" pageOrder="overThenDown"/>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43"/>
    <col customWidth="1" min="2" max="2" width="11.14"/>
    <col customWidth="1" min="3" max="3" width="12.71"/>
    <col customWidth="1" min="4" max="4" width="11.14"/>
    <col customWidth="1" min="5" max="26" width="10.71"/>
  </cols>
  <sheetData>
    <row r="1" ht="12.75" customHeight="1"/>
    <row r="2" ht="12.75" customHeight="1">
      <c r="B2" s="35" t="s">
        <v>0</v>
      </c>
      <c r="C2" s="3"/>
      <c r="D2" s="3"/>
      <c r="E2" s="3"/>
      <c r="F2" s="4"/>
      <c r="G2" s="36" t="s">
        <v>1</v>
      </c>
      <c r="H2" s="3"/>
      <c r="I2" s="3"/>
      <c r="J2" s="3"/>
      <c r="K2" s="3"/>
      <c r="L2" s="3"/>
      <c r="M2" s="4"/>
    </row>
    <row r="3" ht="12.75" customHeight="1">
      <c r="A3" s="37" t="s">
        <v>2</v>
      </c>
      <c r="B3" s="38">
        <v>2019.0</v>
      </c>
      <c r="C3" s="38">
        <v>2020.0</v>
      </c>
      <c r="D3" s="38">
        <v>2021.0</v>
      </c>
      <c r="E3" s="38">
        <v>2022.0</v>
      </c>
      <c r="F3" s="38">
        <v>2023.0</v>
      </c>
      <c r="G3" s="39">
        <v>2024.0</v>
      </c>
      <c r="H3" s="39">
        <v>2025.0</v>
      </c>
      <c r="I3" s="39">
        <v>2026.0</v>
      </c>
      <c r="J3" s="39">
        <v>2027.0</v>
      </c>
      <c r="K3" s="39">
        <v>2028.0</v>
      </c>
      <c r="L3" s="39">
        <v>2029.0</v>
      </c>
      <c r="M3" s="39">
        <v>2030.0</v>
      </c>
    </row>
    <row r="4" ht="12.75" customHeight="1">
      <c r="A4" s="40" t="s">
        <v>3</v>
      </c>
      <c r="B4" s="40">
        <f t="shared" ref="B4:M4" si="1">B19</f>
        <v>104</v>
      </c>
      <c r="C4" s="40">
        <f t="shared" si="1"/>
        <v>90.8</v>
      </c>
      <c r="D4" s="40">
        <f t="shared" si="1"/>
        <v>107.02</v>
      </c>
      <c r="E4" s="40">
        <f t="shared" si="1"/>
        <v>121.518</v>
      </c>
      <c r="F4" s="40">
        <f t="shared" si="1"/>
        <v>135.4662</v>
      </c>
      <c r="G4" s="40">
        <f t="shared" si="1"/>
        <v>147.01958</v>
      </c>
      <c r="H4" s="40">
        <f t="shared" si="1"/>
        <v>158.317622</v>
      </c>
      <c r="I4" s="40">
        <f t="shared" si="1"/>
        <v>167.4858598</v>
      </c>
      <c r="J4" s="40">
        <f t="shared" si="1"/>
        <v>176.6372738</v>
      </c>
      <c r="K4" s="40">
        <f t="shared" si="1"/>
        <v>183.8735464</v>
      </c>
      <c r="L4" s="40">
        <f t="shared" si="1"/>
        <v>191.2861918</v>
      </c>
      <c r="M4" s="40">
        <f t="shared" si="1"/>
        <v>197.9575726</v>
      </c>
      <c r="N4" s="41"/>
      <c r="O4" s="41"/>
      <c r="P4" s="41"/>
      <c r="Q4" s="41"/>
      <c r="R4" s="41"/>
      <c r="S4" s="41"/>
      <c r="T4" s="41"/>
      <c r="U4" s="41"/>
      <c r="V4" s="41"/>
      <c r="W4" s="41"/>
      <c r="X4" s="41"/>
      <c r="Y4" s="41"/>
      <c r="Z4" s="41"/>
    </row>
    <row r="5" ht="12.75" customHeight="1">
      <c r="A5" s="37" t="s">
        <v>4</v>
      </c>
      <c r="B5" s="42">
        <v>1000.0</v>
      </c>
      <c r="C5" s="42">
        <v>1000.0</v>
      </c>
      <c r="D5" s="42">
        <v>1000.0</v>
      </c>
      <c r="E5" s="42">
        <v>1000.0</v>
      </c>
      <c r="F5" s="42">
        <v>1000.0</v>
      </c>
      <c r="G5" s="42">
        <v>1000.0</v>
      </c>
      <c r="H5" s="42">
        <v>1000.0</v>
      </c>
      <c r="I5" s="42">
        <v>1000.0</v>
      </c>
      <c r="J5" s="42">
        <v>1000.0</v>
      </c>
      <c r="K5" s="42">
        <v>1000.0</v>
      </c>
      <c r="L5" s="42">
        <v>1000.0</v>
      </c>
      <c r="M5" s="42">
        <v>1000.0</v>
      </c>
    </row>
    <row r="6" ht="12.75" customHeight="1">
      <c r="A6" s="37" t="s">
        <v>7</v>
      </c>
      <c r="B6" s="42">
        <f>B5*B4</f>
        <v>104000</v>
      </c>
      <c r="C6" s="42">
        <f t="shared" ref="C6:M6" si="2">C4*C5</f>
        <v>90800</v>
      </c>
      <c r="D6" s="42">
        <f t="shared" si="2"/>
        <v>107020</v>
      </c>
      <c r="E6" s="42">
        <f t="shared" si="2"/>
        <v>121518</v>
      </c>
      <c r="F6" s="42">
        <f t="shared" si="2"/>
        <v>135466.2</v>
      </c>
      <c r="G6" s="42">
        <f t="shared" si="2"/>
        <v>147019.58</v>
      </c>
      <c r="H6" s="42">
        <f t="shared" si="2"/>
        <v>158317.622</v>
      </c>
      <c r="I6" s="42">
        <f t="shared" si="2"/>
        <v>167485.8598</v>
      </c>
      <c r="J6" s="42">
        <f t="shared" si="2"/>
        <v>176637.2738</v>
      </c>
      <c r="K6" s="42">
        <f t="shared" si="2"/>
        <v>183873.5464</v>
      </c>
      <c r="L6" s="42">
        <f t="shared" si="2"/>
        <v>191286.1918</v>
      </c>
      <c r="M6" s="42">
        <f t="shared" si="2"/>
        <v>197957.5726</v>
      </c>
    </row>
    <row r="7" ht="12.75" customHeight="1">
      <c r="A7" s="37" t="s">
        <v>8</v>
      </c>
      <c r="B7" s="42">
        <v>50000.0</v>
      </c>
      <c r="C7" s="42">
        <v>50000.0</v>
      </c>
      <c r="D7" s="42">
        <v>50000.0</v>
      </c>
      <c r="E7" s="42">
        <v>50000.0</v>
      </c>
      <c r="F7" s="42">
        <v>50000.0</v>
      </c>
      <c r="G7" s="42">
        <v>50000.0</v>
      </c>
      <c r="H7" s="42">
        <v>50000.0</v>
      </c>
      <c r="I7" s="42">
        <v>50000.0</v>
      </c>
      <c r="J7" s="42">
        <v>50000.0</v>
      </c>
      <c r="K7" s="42">
        <v>50000.0</v>
      </c>
      <c r="L7" s="42">
        <v>50000.0</v>
      </c>
      <c r="M7" s="42">
        <v>50000.0</v>
      </c>
    </row>
    <row r="8" ht="12.75" customHeight="1">
      <c r="A8" s="43" t="s">
        <v>9</v>
      </c>
      <c r="B8" s="44">
        <f t="shared" ref="B8:M8" si="3">SUM(B6:B7)</f>
        <v>154000</v>
      </c>
      <c r="C8" s="44">
        <f t="shared" si="3"/>
        <v>140800</v>
      </c>
      <c r="D8" s="44">
        <f t="shared" si="3"/>
        <v>157020</v>
      </c>
      <c r="E8" s="44">
        <f t="shared" si="3"/>
        <v>171518</v>
      </c>
      <c r="F8" s="44">
        <f t="shared" si="3"/>
        <v>185466.2</v>
      </c>
      <c r="G8" s="44">
        <f t="shared" si="3"/>
        <v>197019.58</v>
      </c>
      <c r="H8" s="44">
        <f t="shared" si="3"/>
        <v>208317.622</v>
      </c>
      <c r="I8" s="44">
        <f t="shared" si="3"/>
        <v>217485.8598</v>
      </c>
      <c r="J8" s="44">
        <f t="shared" si="3"/>
        <v>226637.2738</v>
      </c>
      <c r="K8" s="44">
        <f t="shared" si="3"/>
        <v>233873.5464</v>
      </c>
      <c r="L8" s="44">
        <f t="shared" si="3"/>
        <v>241286.1918</v>
      </c>
      <c r="M8" s="44">
        <f t="shared" si="3"/>
        <v>247957.5726</v>
      </c>
    </row>
    <row r="9" ht="12.75" customHeight="1">
      <c r="B9" s="42"/>
      <c r="C9" s="42"/>
      <c r="D9" s="42"/>
      <c r="E9" s="42"/>
      <c r="F9" s="42"/>
      <c r="G9" s="42"/>
      <c r="H9" s="42"/>
      <c r="I9" s="42"/>
      <c r="J9" s="42"/>
      <c r="K9" s="42"/>
      <c r="L9" s="42"/>
      <c r="M9" s="42"/>
    </row>
    <row r="10" ht="12.75" customHeight="1">
      <c r="B10" s="42"/>
      <c r="C10" s="42"/>
      <c r="D10" s="42"/>
      <c r="E10" s="42"/>
      <c r="F10" s="42"/>
      <c r="G10" s="42"/>
      <c r="H10" s="42"/>
      <c r="I10" s="42"/>
      <c r="J10" s="42"/>
      <c r="K10" s="42"/>
      <c r="L10" s="42"/>
      <c r="M10" s="42"/>
    </row>
    <row r="11" ht="12.75" customHeight="1">
      <c r="A11" s="37" t="s">
        <v>25</v>
      </c>
      <c r="B11" s="42">
        <v>120000.0</v>
      </c>
      <c r="C11" s="42">
        <v>115000.0</v>
      </c>
      <c r="D11" s="42">
        <v>130000.0</v>
      </c>
      <c r="E11" s="42">
        <v>135000.0</v>
      </c>
      <c r="F11" s="42">
        <v>140000.0</v>
      </c>
      <c r="G11" s="42">
        <v>145000.0</v>
      </c>
      <c r="H11" s="42">
        <v>150000.0</v>
      </c>
      <c r="I11" s="42">
        <v>155000.0</v>
      </c>
      <c r="J11" s="42">
        <v>160000.0</v>
      </c>
      <c r="K11" s="42">
        <v>165000.0</v>
      </c>
      <c r="L11" s="42">
        <v>170000.0</v>
      </c>
      <c r="M11" s="42">
        <v>175000.0</v>
      </c>
    </row>
    <row r="12" ht="12.75" customHeight="1">
      <c r="A12" s="37" t="s">
        <v>26</v>
      </c>
      <c r="B12" s="42">
        <v>5000.0</v>
      </c>
      <c r="C12" s="42">
        <v>5000.0</v>
      </c>
      <c r="D12" s="42">
        <v>5000.0</v>
      </c>
      <c r="E12" s="42">
        <v>5000.0</v>
      </c>
      <c r="F12" s="42">
        <v>5000.0</v>
      </c>
      <c r="G12" s="42">
        <v>8640.99</v>
      </c>
      <c r="H12" s="42">
        <v>8640.99</v>
      </c>
      <c r="I12" s="42">
        <v>8640.99</v>
      </c>
      <c r="J12" s="42">
        <v>8640.99</v>
      </c>
      <c r="K12" s="42">
        <v>8640.99</v>
      </c>
      <c r="L12" s="42">
        <v>8640.99</v>
      </c>
      <c r="M12" s="42">
        <v>8640.99</v>
      </c>
    </row>
    <row r="13" ht="12.75" customHeight="1">
      <c r="A13" s="43" t="s">
        <v>14</v>
      </c>
      <c r="B13" s="44">
        <f t="shared" ref="B13:M13" si="4">SUM(B11:B12)</f>
        <v>125000</v>
      </c>
      <c r="C13" s="44">
        <f t="shared" si="4"/>
        <v>120000</v>
      </c>
      <c r="D13" s="44">
        <f t="shared" si="4"/>
        <v>135000</v>
      </c>
      <c r="E13" s="44">
        <f t="shared" si="4"/>
        <v>140000</v>
      </c>
      <c r="F13" s="44">
        <f t="shared" si="4"/>
        <v>145000</v>
      </c>
      <c r="G13" s="44">
        <f t="shared" si="4"/>
        <v>153640.99</v>
      </c>
      <c r="H13" s="44">
        <f t="shared" si="4"/>
        <v>158640.99</v>
      </c>
      <c r="I13" s="44">
        <f t="shared" si="4"/>
        <v>163640.99</v>
      </c>
      <c r="J13" s="44">
        <f t="shared" si="4"/>
        <v>168640.99</v>
      </c>
      <c r="K13" s="44">
        <f t="shared" si="4"/>
        <v>173640.99</v>
      </c>
      <c r="L13" s="44">
        <f t="shared" si="4"/>
        <v>178640.99</v>
      </c>
      <c r="M13" s="44">
        <f t="shared" si="4"/>
        <v>183640.99</v>
      </c>
    </row>
    <row r="14" ht="12.75" customHeight="1"/>
    <row r="15" ht="12.75" customHeight="1">
      <c r="A15" s="43" t="s">
        <v>15</v>
      </c>
      <c r="B15" s="44">
        <f t="shared" ref="B15:M15" si="5">B8-B13</f>
        <v>29000</v>
      </c>
      <c r="C15" s="44">
        <f t="shared" si="5"/>
        <v>20800</v>
      </c>
      <c r="D15" s="44">
        <f t="shared" si="5"/>
        <v>22020</v>
      </c>
      <c r="E15" s="44">
        <f t="shared" si="5"/>
        <v>31518</v>
      </c>
      <c r="F15" s="44">
        <f t="shared" si="5"/>
        <v>40466.2</v>
      </c>
      <c r="G15" s="44">
        <f t="shared" si="5"/>
        <v>43378.59</v>
      </c>
      <c r="H15" s="44">
        <f t="shared" si="5"/>
        <v>49676.632</v>
      </c>
      <c r="I15" s="44">
        <f t="shared" si="5"/>
        <v>53844.8698</v>
      </c>
      <c r="J15" s="44">
        <f t="shared" si="5"/>
        <v>57996.28382</v>
      </c>
      <c r="K15" s="44">
        <f t="shared" si="5"/>
        <v>60232.55644</v>
      </c>
      <c r="L15" s="44">
        <f t="shared" si="5"/>
        <v>62645.20179</v>
      </c>
      <c r="M15" s="44">
        <f t="shared" si="5"/>
        <v>64316.58261</v>
      </c>
    </row>
    <row r="16" ht="12.75" customHeight="1"/>
    <row r="17" ht="12.75" customHeight="1">
      <c r="A17" s="37" t="s">
        <v>16</v>
      </c>
      <c r="B17" s="37">
        <f>112+30</f>
        <v>142</v>
      </c>
      <c r="C17" s="40">
        <f t="shared" ref="C17:M17" si="6">B24+B21</f>
        <v>127.8</v>
      </c>
      <c r="D17" s="40">
        <f t="shared" si="6"/>
        <v>145.02</v>
      </c>
      <c r="E17" s="40">
        <f t="shared" si="6"/>
        <v>160.518</v>
      </c>
      <c r="F17" s="40">
        <f t="shared" si="6"/>
        <v>174.4662</v>
      </c>
      <c r="G17" s="40">
        <f t="shared" si="6"/>
        <v>187.01958</v>
      </c>
      <c r="H17" s="40">
        <f t="shared" si="6"/>
        <v>198.317622</v>
      </c>
      <c r="I17" s="40">
        <f t="shared" si="6"/>
        <v>208.4858598</v>
      </c>
      <c r="J17" s="40">
        <f t="shared" si="6"/>
        <v>217.6372738</v>
      </c>
      <c r="K17" s="40">
        <f t="shared" si="6"/>
        <v>225.8735464</v>
      </c>
      <c r="L17" s="40">
        <f t="shared" si="6"/>
        <v>233.2861918</v>
      </c>
      <c r="M17" s="40">
        <f t="shared" si="6"/>
        <v>239.9575726</v>
      </c>
    </row>
    <row r="18" ht="12.75" customHeight="1">
      <c r="A18" s="37" t="s">
        <v>17</v>
      </c>
      <c r="B18" s="37">
        <v>30.0</v>
      </c>
      <c r="C18" s="37">
        <v>30.0</v>
      </c>
      <c r="D18" s="37">
        <v>30.0</v>
      </c>
      <c r="E18" s="37">
        <v>30.0</v>
      </c>
      <c r="F18" s="37">
        <v>30.0</v>
      </c>
      <c r="G18" s="37">
        <v>30.0</v>
      </c>
      <c r="H18" s="37">
        <v>30.0</v>
      </c>
      <c r="I18" s="37">
        <v>30.0</v>
      </c>
      <c r="J18" s="37">
        <v>30.0</v>
      </c>
      <c r="K18" s="37">
        <v>30.0</v>
      </c>
      <c r="L18" s="37">
        <v>30.0</v>
      </c>
      <c r="M18" s="37">
        <v>30.0</v>
      </c>
    </row>
    <row r="19" ht="12.75" customHeight="1">
      <c r="A19" s="40" t="s">
        <v>3</v>
      </c>
      <c r="B19" s="40">
        <f t="shared" ref="B19:M19" si="7">B17-B18-B20</f>
        <v>104</v>
      </c>
      <c r="C19" s="40">
        <f t="shared" si="7"/>
        <v>90.8</v>
      </c>
      <c r="D19" s="40">
        <f t="shared" si="7"/>
        <v>107.02</v>
      </c>
      <c r="E19" s="40">
        <f t="shared" si="7"/>
        <v>121.518</v>
      </c>
      <c r="F19" s="40">
        <f t="shared" si="7"/>
        <v>135.4662</v>
      </c>
      <c r="G19" s="40">
        <f t="shared" si="7"/>
        <v>147.01958</v>
      </c>
      <c r="H19" s="40">
        <f t="shared" si="7"/>
        <v>158.317622</v>
      </c>
      <c r="I19" s="40">
        <f t="shared" si="7"/>
        <v>167.4858598</v>
      </c>
      <c r="J19" s="40">
        <f t="shared" si="7"/>
        <v>176.6372738</v>
      </c>
      <c r="K19" s="40">
        <f t="shared" si="7"/>
        <v>183.8735464</v>
      </c>
      <c r="L19" s="40">
        <f t="shared" si="7"/>
        <v>191.2861918</v>
      </c>
      <c r="M19" s="40">
        <f t="shared" si="7"/>
        <v>197.9575726</v>
      </c>
      <c r="N19" s="41"/>
      <c r="O19" s="41"/>
      <c r="P19" s="41"/>
      <c r="Q19" s="41"/>
      <c r="R19" s="41"/>
      <c r="S19" s="41"/>
      <c r="T19" s="41"/>
      <c r="U19" s="41"/>
      <c r="V19" s="41"/>
      <c r="W19" s="41"/>
      <c r="X19" s="41"/>
      <c r="Y19" s="41"/>
      <c r="Z19" s="41"/>
    </row>
    <row r="20" ht="12.75" customHeight="1">
      <c r="A20" s="40" t="s">
        <v>18</v>
      </c>
      <c r="B20" s="40">
        <f t="shared" ref="B20:M20" si="8">ROUNDUP(SUM(B17*0.05),0)</f>
        <v>8</v>
      </c>
      <c r="C20" s="40">
        <f t="shared" si="8"/>
        <v>7</v>
      </c>
      <c r="D20" s="40">
        <f t="shared" si="8"/>
        <v>8</v>
      </c>
      <c r="E20" s="40">
        <f t="shared" si="8"/>
        <v>9</v>
      </c>
      <c r="F20" s="40">
        <f t="shared" si="8"/>
        <v>9</v>
      </c>
      <c r="G20" s="40">
        <f t="shared" si="8"/>
        <v>10</v>
      </c>
      <c r="H20" s="40">
        <f t="shared" si="8"/>
        <v>10</v>
      </c>
      <c r="I20" s="40">
        <f t="shared" si="8"/>
        <v>11</v>
      </c>
      <c r="J20" s="40">
        <f t="shared" si="8"/>
        <v>11</v>
      </c>
      <c r="K20" s="40">
        <f t="shared" si="8"/>
        <v>12</v>
      </c>
      <c r="L20" s="40">
        <f t="shared" si="8"/>
        <v>12</v>
      </c>
      <c r="M20" s="40">
        <f t="shared" si="8"/>
        <v>12</v>
      </c>
      <c r="N20" s="41"/>
      <c r="O20" s="41"/>
      <c r="P20" s="41"/>
      <c r="Q20" s="41"/>
      <c r="R20" s="41"/>
      <c r="S20" s="41"/>
      <c r="T20" s="41"/>
      <c r="U20" s="41"/>
      <c r="V20" s="41"/>
      <c r="W20" s="41"/>
      <c r="X20" s="41"/>
      <c r="Y20" s="41"/>
      <c r="Z20" s="41"/>
    </row>
    <row r="21" ht="12.75" customHeight="1">
      <c r="A21" s="37" t="s">
        <v>19</v>
      </c>
      <c r="B21" s="37">
        <v>0.0</v>
      </c>
      <c r="C21" s="37">
        <f t="shared" ref="C21:M21" si="9">B18</f>
        <v>30</v>
      </c>
      <c r="D21" s="37">
        <f t="shared" si="9"/>
        <v>30</v>
      </c>
      <c r="E21" s="45">
        <f t="shared" si="9"/>
        <v>30</v>
      </c>
      <c r="F21" s="45">
        <f t="shared" si="9"/>
        <v>30</v>
      </c>
      <c r="G21" s="45">
        <f t="shared" si="9"/>
        <v>30</v>
      </c>
      <c r="H21" s="45">
        <f t="shared" si="9"/>
        <v>30</v>
      </c>
      <c r="I21" s="45">
        <f t="shared" si="9"/>
        <v>30</v>
      </c>
      <c r="J21" s="45">
        <f t="shared" si="9"/>
        <v>30</v>
      </c>
      <c r="K21" s="45">
        <f t="shared" si="9"/>
        <v>30</v>
      </c>
      <c r="L21" s="45">
        <f t="shared" si="9"/>
        <v>30</v>
      </c>
      <c r="M21" s="45">
        <f t="shared" si="9"/>
        <v>30</v>
      </c>
    </row>
    <row r="22" ht="12.75" customHeight="1"/>
    <row r="23" ht="12.75" customHeight="1">
      <c r="A23" s="37" t="s">
        <v>20</v>
      </c>
      <c r="B23" s="40">
        <f t="shared" ref="B23:M23" si="10">B17*0.1</f>
        <v>14.2</v>
      </c>
      <c r="C23" s="40">
        <f t="shared" si="10"/>
        <v>12.78</v>
      </c>
      <c r="D23" s="40">
        <f t="shared" si="10"/>
        <v>14.502</v>
      </c>
      <c r="E23" s="40">
        <f t="shared" si="10"/>
        <v>16.0518</v>
      </c>
      <c r="F23" s="40">
        <f t="shared" si="10"/>
        <v>17.44662</v>
      </c>
      <c r="G23" s="40">
        <f t="shared" si="10"/>
        <v>18.701958</v>
      </c>
      <c r="H23" s="40">
        <f t="shared" si="10"/>
        <v>19.8317622</v>
      </c>
      <c r="I23" s="40">
        <f t="shared" si="10"/>
        <v>20.84858598</v>
      </c>
      <c r="J23" s="40">
        <f t="shared" si="10"/>
        <v>21.76372738</v>
      </c>
      <c r="K23" s="40">
        <f t="shared" si="10"/>
        <v>22.58735464</v>
      </c>
      <c r="L23" s="40">
        <f t="shared" si="10"/>
        <v>23.32861918</v>
      </c>
      <c r="M23" s="40">
        <f t="shared" si="10"/>
        <v>23.99575726</v>
      </c>
    </row>
    <row r="24" ht="12.75" customHeight="1">
      <c r="A24" s="37" t="s">
        <v>21</v>
      </c>
      <c r="B24" s="40">
        <f t="shared" ref="B24:M24" si="11">B17-B23</f>
        <v>127.8</v>
      </c>
      <c r="C24" s="40">
        <f t="shared" si="11"/>
        <v>115.02</v>
      </c>
      <c r="D24" s="40">
        <f t="shared" si="11"/>
        <v>130.518</v>
      </c>
      <c r="E24" s="40">
        <f t="shared" si="11"/>
        <v>144.4662</v>
      </c>
      <c r="F24" s="40">
        <f t="shared" si="11"/>
        <v>157.01958</v>
      </c>
      <c r="G24" s="40">
        <f t="shared" si="11"/>
        <v>168.317622</v>
      </c>
      <c r="H24" s="40">
        <f t="shared" si="11"/>
        <v>178.4858598</v>
      </c>
      <c r="I24" s="40">
        <f t="shared" si="11"/>
        <v>187.6372738</v>
      </c>
      <c r="J24" s="40">
        <f t="shared" si="11"/>
        <v>195.8735464</v>
      </c>
      <c r="K24" s="40">
        <f t="shared" si="11"/>
        <v>203.2861918</v>
      </c>
      <c r="L24" s="40">
        <f t="shared" si="11"/>
        <v>209.9575726</v>
      </c>
      <c r="M24" s="40">
        <f t="shared" si="11"/>
        <v>215.9618154</v>
      </c>
    </row>
    <row r="25" ht="12.75" customHeight="1"/>
    <row r="26" ht="12.75" customHeight="1"/>
    <row r="27" ht="12.75" customHeight="1">
      <c r="A27" s="43" t="s">
        <v>22</v>
      </c>
      <c r="B27" s="46">
        <f t="shared" ref="B27:M27" si="12">(B8-B11)/B12</f>
        <v>6.8</v>
      </c>
      <c r="C27" s="46">
        <f t="shared" si="12"/>
        <v>5.16</v>
      </c>
      <c r="D27" s="46">
        <f t="shared" si="12"/>
        <v>5.404</v>
      </c>
      <c r="E27" s="46">
        <f t="shared" si="12"/>
        <v>7.3036</v>
      </c>
      <c r="F27" s="46">
        <f t="shared" si="12"/>
        <v>9.09324</v>
      </c>
      <c r="G27" s="46">
        <f t="shared" si="12"/>
        <v>6.02009492</v>
      </c>
      <c r="H27" s="46">
        <f t="shared" si="12"/>
        <v>6.748951451</v>
      </c>
      <c r="I27" s="46">
        <f t="shared" si="12"/>
        <v>7.231331109</v>
      </c>
      <c r="J27" s="46">
        <f t="shared" si="12"/>
        <v>7.711763793</v>
      </c>
      <c r="K27" s="46">
        <f t="shared" si="12"/>
        <v>7.970561989</v>
      </c>
      <c r="L27" s="46">
        <f t="shared" si="12"/>
        <v>8.249771357</v>
      </c>
      <c r="M27" s="46">
        <f t="shared" si="12"/>
        <v>8.443196048</v>
      </c>
    </row>
    <row r="28" ht="12.75" customHeight="1"/>
    <row r="29" ht="12.75" customHeight="1">
      <c r="D29" s="47"/>
      <c r="G29" s="47"/>
    </row>
    <row r="30" ht="12.75" customHeight="1">
      <c r="I30" s="47"/>
    </row>
    <row r="31" ht="12.75" customHeight="1">
      <c r="G31" s="47"/>
    </row>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B2:F2"/>
    <mergeCell ref="G2:M2"/>
  </mergeCells>
  <printOptions/>
  <pageMargins bottom="0.75" footer="0.0" header="0.0" left="0.7" right="0.7" top="0.75"/>
  <pageSetup orientation="landscape"/>
  <drawing r:id="rId1"/>
</worksheet>
</file>